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K8" i="1" l="1"/>
  <c r="K9" i="1" s="1"/>
  <c r="D14" i="1" s="1"/>
  <c r="D11" i="1"/>
  <c r="D12" i="1" s="1"/>
  <c r="D10" i="1"/>
  <c r="C5" i="1"/>
  <c r="D5" i="1"/>
  <c r="D4" i="1"/>
  <c r="C4" i="1"/>
  <c r="K10" i="1" l="1"/>
  <c r="D15" i="1" s="1"/>
  <c r="D16" i="1" s="1"/>
  <c r="D19" i="1" s="1"/>
</calcChain>
</file>

<file path=xl/sharedStrings.xml><?xml version="1.0" encoding="utf-8"?>
<sst xmlns="http://schemas.openxmlformats.org/spreadsheetml/2006/main" count="39" uniqueCount="38">
  <si>
    <t>Počet stewardů</t>
  </si>
  <si>
    <t>Hodinové náklady stewarda</t>
  </si>
  <si>
    <t>Hodinové náklady strojvedoucího</t>
  </si>
  <si>
    <t>Počet pracovních hodin</t>
  </si>
  <si>
    <t>Náklady</t>
  </si>
  <si>
    <t>Stewardi</t>
  </si>
  <si>
    <t>Strojvedoucí</t>
  </si>
  <si>
    <t>Cena</t>
  </si>
  <si>
    <t>SŽDC</t>
  </si>
  <si>
    <t>Personál</t>
  </si>
  <si>
    <t>řízení provozu 356 Km</t>
  </si>
  <si>
    <t>Kč</t>
  </si>
  <si>
    <t>h</t>
  </si>
  <si>
    <t>opotřebení DC vlakem 350 t</t>
  </si>
  <si>
    <t>Energie</t>
  </si>
  <si>
    <t>kWh</t>
  </si>
  <si>
    <t>Cena kWh</t>
  </si>
  <si>
    <t>Občerstvení</t>
  </si>
  <si>
    <t>Kapacita vlaku</t>
  </si>
  <si>
    <t>Náklady občerstvení na 1 cestujícího</t>
  </si>
  <si>
    <t>Počet cestujícíh, vystupujících v Olomouci (%)</t>
  </si>
  <si>
    <t>Obsazenost (%)</t>
  </si>
  <si>
    <t>Množství akčních jízdenek (%)</t>
  </si>
  <si>
    <t>Celkem</t>
  </si>
  <si>
    <t>Tržby</t>
  </si>
  <si>
    <t>Cena Praha - Ostrava</t>
  </si>
  <si>
    <t>Akční Cena Praha - Ostrava</t>
  </si>
  <si>
    <t>Cena Praha - Olomouc</t>
  </si>
  <si>
    <t>Akční Praha - Olomouc</t>
  </si>
  <si>
    <t>Počet cestujících</t>
  </si>
  <si>
    <t>z toho PHA - OL</t>
  </si>
  <si>
    <t>z toho PHA - OV</t>
  </si>
  <si>
    <t>Pha - OV</t>
  </si>
  <si>
    <t>Pha - OL</t>
  </si>
  <si>
    <t>Zisk</t>
  </si>
  <si>
    <t>Dosazované hodnoty</t>
  </si>
  <si>
    <t>Vypočtené hodnoty</t>
  </si>
  <si>
    <t>Celkové hodnoty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</si>
</sst>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5" borderId="4" xfId="0" applyFill="1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0" fillId="3" borderId="0" xfId="0" applyFill="1" applyBorder="1"/>
    <xf numFmtId="0" fontId="0" fillId="3" borderId="5" xfId="0" applyFill="1" applyBorder="1"/>
    <xf numFmtId="0" fontId="0" fillId="2" borderId="5" xfId="0" applyFill="1" applyBorder="1"/>
    <xf numFmtId="0" fontId="0" fillId="2" borderId="0" xfId="0" applyFill="1" applyBorder="1"/>
    <xf numFmtId="0" fontId="0" fillId="4" borderId="5" xfId="0" applyFill="1" applyBorder="1"/>
    <xf numFmtId="0" fontId="0" fillId="5" borderId="6" xfId="0" applyFill="1" applyBorder="1"/>
    <xf numFmtId="0" fontId="0" fillId="0" borderId="7" xfId="0" applyBorder="1"/>
    <xf numFmtId="0" fontId="0" fillId="4" borderId="8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C27" sqref="C27"/>
    </sheetView>
  </sheetViews>
  <sheetFormatPr defaultRowHeight="15" x14ac:dyDescent="0.25"/>
  <cols>
    <col min="1" max="1" width="13.7109375" customWidth="1"/>
    <col min="2" max="2" width="28" customWidth="1"/>
    <col min="4" max="4" width="15.140625" customWidth="1"/>
    <col min="7" max="7" width="43" customWidth="1"/>
    <col min="10" max="10" width="16.85546875" customWidth="1"/>
  </cols>
  <sheetData>
    <row r="1" spans="1:11" x14ac:dyDescent="0.25">
      <c r="D1" s="1" t="s">
        <v>7</v>
      </c>
    </row>
    <row r="2" spans="1:11" x14ac:dyDescent="0.25">
      <c r="A2" s="6" t="s">
        <v>4</v>
      </c>
      <c r="B2" s="7"/>
      <c r="C2" s="7"/>
      <c r="D2" s="8"/>
    </row>
    <row r="3" spans="1:11" x14ac:dyDescent="0.25">
      <c r="A3" s="9" t="s">
        <v>9</v>
      </c>
      <c r="B3" s="10"/>
      <c r="C3" s="10" t="s">
        <v>12</v>
      </c>
      <c r="D3" s="11" t="s">
        <v>11</v>
      </c>
      <c r="G3" s="5" t="s">
        <v>0</v>
      </c>
      <c r="I3" s="2">
        <v>8</v>
      </c>
    </row>
    <row r="4" spans="1:11" x14ac:dyDescent="0.25">
      <c r="A4" s="12"/>
      <c r="B4" s="10" t="s">
        <v>5</v>
      </c>
      <c r="C4" s="13">
        <f>I3*I6</f>
        <v>40</v>
      </c>
      <c r="D4" s="14">
        <f>C4*I4</f>
        <v>6000</v>
      </c>
      <c r="G4" s="5" t="s">
        <v>1</v>
      </c>
      <c r="I4" s="2">
        <v>150</v>
      </c>
    </row>
    <row r="5" spans="1:11" x14ac:dyDescent="0.25">
      <c r="A5" s="12"/>
      <c r="B5" s="10" t="s">
        <v>6</v>
      </c>
      <c r="C5" s="13">
        <f>I6</f>
        <v>5</v>
      </c>
      <c r="D5" s="14">
        <f>I6*I5</f>
        <v>1500</v>
      </c>
      <c r="G5" s="5" t="s">
        <v>2</v>
      </c>
      <c r="I5" s="2">
        <v>300</v>
      </c>
    </row>
    <row r="6" spans="1:11" x14ac:dyDescent="0.25">
      <c r="A6" s="9" t="s">
        <v>8</v>
      </c>
      <c r="B6" s="10"/>
      <c r="C6" s="10"/>
      <c r="D6" s="11"/>
      <c r="G6" s="5" t="s">
        <v>3</v>
      </c>
      <c r="I6" s="2">
        <v>5</v>
      </c>
    </row>
    <row r="7" spans="1:11" x14ac:dyDescent="0.25">
      <c r="A7" s="12"/>
      <c r="B7" s="10" t="s">
        <v>10</v>
      </c>
      <c r="C7" s="10"/>
      <c r="D7" s="15">
        <v>2631</v>
      </c>
      <c r="G7" s="5" t="s">
        <v>16</v>
      </c>
      <c r="I7" s="2">
        <v>2</v>
      </c>
    </row>
    <row r="8" spans="1:11" x14ac:dyDescent="0.25">
      <c r="A8" s="12"/>
      <c r="B8" s="10" t="s">
        <v>13</v>
      </c>
      <c r="C8" s="10"/>
      <c r="D8" s="15">
        <v>6600</v>
      </c>
      <c r="G8" s="5" t="s">
        <v>18</v>
      </c>
      <c r="I8" s="2">
        <v>240</v>
      </c>
      <c r="J8" t="s">
        <v>29</v>
      </c>
      <c r="K8" s="3">
        <f>I8*I9/100</f>
        <v>216</v>
      </c>
    </row>
    <row r="9" spans="1:11" x14ac:dyDescent="0.25">
      <c r="A9" s="12"/>
      <c r="B9" s="10"/>
      <c r="C9" s="10" t="s">
        <v>15</v>
      </c>
      <c r="D9" s="11"/>
      <c r="G9" s="5" t="s">
        <v>21</v>
      </c>
      <c r="I9" s="2">
        <v>90</v>
      </c>
      <c r="J9" t="s">
        <v>31</v>
      </c>
      <c r="K9" s="3">
        <f>K8*(100-I11)/100</f>
        <v>151.19999999999999</v>
      </c>
    </row>
    <row r="10" spans="1:11" x14ac:dyDescent="0.25">
      <c r="A10" s="9" t="s">
        <v>14</v>
      </c>
      <c r="B10" s="10"/>
      <c r="C10" s="16">
        <v>4734.8</v>
      </c>
      <c r="D10" s="14">
        <f>C10*I7</f>
        <v>9469.6</v>
      </c>
      <c r="G10" s="5" t="s">
        <v>19</v>
      </c>
      <c r="I10" s="2">
        <v>20</v>
      </c>
      <c r="J10" t="s">
        <v>30</v>
      </c>
      <c r="K10" s="3">
        <f>K8*I11/100</f>
        <v>64.8</v>
      </c>
    </row>
    <row r="11" spans="1:11" x14ac:dyDescent="0.25">
      <c r="A11" s="9" t="s">
        <v>17</v>
      </c>
      <c r="B11" s="10"/>
      <c r="C11" s="10"/>
      <c r="D11" s="14">
        <f>I8*(I9/100)*I10</f>
        <v>4320</v>
      </c>
      <c r="G11" s="5" t="s">
        <v>20</v>
      </c>
      <c r="I11" s="2">
        <v>30</v>
      </c>
    </row>
    <row r="12" spans="1:11" x14ac:dyDescent="0.25">
      <c r="A12" s="12"/>
      <c r="B12" s="10"/>
      <c r="C12" s="10" t="s">
        <v>23</v>
      </c>
      <c r="D12" s="17">
        <f>D4+D5+D7+D8+D10+D11</f>
        <v>30520.6</v>
      </c>
      <c r="G12" s="5" t="s">
        <v>22</v>
      </c>
      <c r="I12" s="2">
        <v>25</v>
      </c>
    </row>
    <row r="13" spans="1:11" x14ac:dyDescent="0.25">
      <c r="A13" s="12"/>
      <c r="B13" s="10"/>
      <c r="C13" s="10"/>
      <c r="D13" s="11"/>
      <c r="G13" s="5" t="s">
        <v>25</v>
      </c>
      <c r="I13" s="2">
        <v>295</v>
      </c>
    </row>
    <row r="14" spans="1:11" x14ac:dyDescent="0.25">
      <c r="A14" s="9" t="s">
        <v>24</v>
      </c>
      <c r="B14" s="10"/>
      <c r="C14" s="10" t="s">
        <v>32</v>
      </c>
      <c r="D14" s="14">
        <f>(K9*(I12/100)*I14)+((K9*(100-I12)/100)*I13)</f>
        <v>42147</v>
      </c>
      <c r="G14" s="5" t="s">
        <v>26</v>
      </c>
      <c r="I14" s="2">
        <v>230</v>
      </c>
    </row>
    <row r="15" spans="1:11" x14ac:dyDescent="0.25">
      <c r="A15" s="12"/>
      <c r="B15" s="10"/>
      <c r="C15" s="10" t="s">
        <v>33</v>
      </c>
      <c r="D15" s="14">
        <f>(K10*(I12/100)*I16)+((K10*(100-I12)/100)*I15)</f>
        <v>13770</v>
      </c>
      <c r="G15" s="5" t="s">
        <v>27</v>
      </c>
      <c r="I15" s="2">
        <v>220</v>
      </c>
    </row>
    <row r="16" spans="1:11" x14ac:dyDescent="0.25">
      <c r="A16" s="12"/>
      <c r="B16" s="10"/>
      <c r="C16" s="10" t="s">
        <v>23</v>
      </c>
      <c r="D16" s="17">
        <f>D14+D15</f>
        <v>55917</v>
      </c>
      <c r="G16" s="5" t="s">
        <v>28</v>
      </c>
      <c r="I16" s="2">
        <v>190</v>
      </c>
    </row>
    <row r="17" spans="1:4" x14ac:dyDescent="0.25">
      <c r="A17" s="12"/>
      <c r="B17" s="10"/>
      <c r="C17" s="10"/>
      <c r="D17" s="11"/>
    </row>
    <row r="18" spans="1:4" x14ac:dyDescent="0.25">
      <c r="A18" s="12"/>
      <c r="B18" s="10"/>
      <c r="C18" s="10"/>
      <c r="D18" s="11"/>
    </row>
    <row r="19" spans="1:4" x14ac:dyDescent="0.25">
      <c r="A19" s="18" t="s">
        <v>34</v>
      </c>
      <c r="B19" s="19"/>
      <c r="C19" s="19"/>
      <c r="D19" s="20">
        <f>D16-D12</f>
        <v>25396.400000000001</v>
      </c>
    </row>
    <row r="22" spans="1:4" x14ac:dyDescent="0.25">
      <c r="B22" s="3" t="s">
        <v>35</v>
      </c>
    </row>
    <row r="23" spans="1:4" x14ac:dyDescent="0.25">
      <c r="B23" s="2" t="s">
        <v>36</v>
      </c>
    </row>
    <row r="24" spans="1:4" x14ac:dyDescent="0.25">
      <c r="B24" s="4" t="s">
        <v>37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Jirka</cp:lastModifiedBy>
  <dcterms:created xsi:type="dcterms:W3CDTF">2012-02-16T16:49:32Z</dcterms:created>
  <dcterms:modified xsi:type="dcterms:W3CDTF">2012-02-16T17:54:05Z</dcterms:modified>
</cp:coreProperties>
</file>