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FTAK (AK FIALA) dokumenty\Jihočeský kraj\01. NŘ Motorová trakce (JCKZDM1217)\00 ZD\_FINAL\"/>
    </mc:Choice>
  </mc:AlternateContent>
  <bookViews>
    <workbookView xWindow="0" yWindow="0" windowWidth="23040" windowHeight="8475"/>
  </bookViews>
  <sheets>
    <sheet name="List1" sheetId="1" r:id="rId1"/>
  </sheets>
  <definedNames>
    <definedName name="_xlnm._FilterDatabase" localSheetId="0" hidden="1">List1!$A$4:$X$4</definedName>
    <definedName name="Nejvyššídovolenézatížení">List1!$R$19:$R$33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5" i="1"/>
  <c r="J14" i="1"/>
  <c r="J13" i="1"/>
  <c r="J10" i="1"/>
  <c r="J6" i="1"/>
  <c r="J5" i="1"/>
  <c r="Q13" i="1" l="1"/>
  <c r="N13" i="1"/>
  <c r="Q10" i="1"/>
  <c r="N10" i="1"/>
  <c r="Q6" i="1"/>
  <c r="N6" i="1"/>
  <c r="N11" i="1"/>
  <c r="N12" i="1"/>
  <c r="N16" i="1"/>
  <c r="N14" i="1"/>
  <c r="N17" i="1"/>
  <c r="N9" i="1"/>
  <c r="N7" i="1"/>
  <c r="N8" i="1"/>
  <c r="N5" i="1"/>
  <c r="Q11" i="1"/>
  <c r="Q12" i="1"/>
  <c r="Q16" i="1"/>
  <c r="Q14" i="1"/>
  <c r="Q17" i="1"/>
  <c r="Q9" i="1"/>
  <c r="Q7" i="1"/>
  <c r="Q8" i="1"/>
  <c r="Q5" i="1"/>
  <c r="Q15" i="1"/>
  <c r="N15" i="1"/>
</calcChain>
</file>

<file path=xl/sharedStrings.xml><?xml version="1.0" encoding="utf-8"?>
<sst xmlns="http://schemas.openxmlformats.org/spreadsheetml/2006/main" count="118" uniqueCount="68">
  <si>
    <t>Číslo tratě</t>
  </si>
  <si>
    <t>Začátek trati</t>
  </si>
  <si>
    <t>Konec trati</t>
  </si>
  <si>
    <t>Od konce k začátku trati</t>
  </si>
  <si>
    <t>Trakční soustava</t>
  </si>
  <si>
    <t>Počet železničních stanic a zastávek</t>
  </si>
  <si>
    <t>Město</t>
  </si>
  <si>
    <t>km</t>
  </si>
  <si>
    <t>Horní Cerekev</t>
  </si>
  <si>
    <t>Tábor</t>
  </si>
  <si>
    <t>Délka trati [km]</t>
  </si>
  <si>
    <t xml:space="preserve">Průměr sklonu </t>
  </si>
  <si>
    <t xml:space="preserve">Od začátku ke konci trati </t>
  </si>
  <si>
    <t>Sklonové poměry [‰]</t>
  </si>
  <si>
    <t>nezávislá</t>
  </si>
  <si>
    <t>Průměrná vzdálenost stanic a zastávek [km]</t>
  </si>
  <si>
    <r>
      <t>Nejvyšší traťová rychlost [km</t>
    </r>
    <r>
      <rPr>
        <sz val="11"/>
        <color theme="1"/>
        <rFont val="Calibri"/>
        <family val="2"/>
        <charset val="238"/>
      </rPr>
      <t>·</t>
    </r>
    <r>
      <rPr>
        <sz val="11"/>
        <color theme="1"/>
        <rFont val="Calibri"/>
        <family val="2"/>
        <charset val="238"/>
      </rPr>
      <t>h</t>
    </r>
    <r>
      <rPr>
        <vertAlign val="superscript"/>
        <sz val="11"/>
        <color theme="1"/>
        <rFont val="Calibri"/>
        <family val="2"/>
        <charset val="238"/>
      </rPr>
      <t>-1</t>
    </r>
    <r>
      <rPr>
        <sz val="11"/>
        <color theme="1"/>
        <rFont val="Calibri"/>
        <family val="2"/>
        <charset val="238"/>
        <scheme val="minor"/>
      </rPr>
      <t>]</t>
    </r>
  </si>
  <si>
    <t>nezávislá, od km 58,950 - Písek st 25 kV/50 Hz</t>
  </si>
  <si>
    <t>Bechyně</t>
  </si>
  <si>
    <t>ss 1,5 kV</t>
  </si>
  <si>
    <t>Rekuperace v celé trati zakázána</t>
  </si>
  <si>
    <t>Veselí nad Lužnicí</t>
  </si>
  <si>
    <t>Havlíčkův Brod</t>
  </si>
  <si>
    <t>st 25 kV/50 Hz</t>
  </si>
  <si>
    <t>České Budějovice</t>
  </si>
  <si>
    <t>Benešov u Prahy</t>
  </si>
  <si>
    <r>
      <t xml:space="preserve">České Budějovice - km 131,885 </t>
    </r>
    <r>
      <rPr>
        <b/>
        <sz val="11"/>
        <color theme="1"/>
        <rFont val="Calibri"/>
        <family val="2"/>
        <charset val="238"/>
        <scheme val="minor"/>
      </rPr>
      <t>st 25 kV/50 Hz</t>
    </r>
    <r>
      <rPr>
        <sz val="11"/>
        <color theme="1"/>
        <rFont val="Calibri"/>
        <family val="2"/>
        <charset val="238"/>
        <scheme val="minor"/>
      </rPr>
      <t xml:space="preserve">, km 132,058 - Benešov u Prahy </t>
    </r>
    <r>
      <rPr>
        <b/>
        <sz val="11"/>
        <color theme="1"/>
        <rFont val="Calibri"/>
        <family val="2"/>
        <charset val="238"/>
        <scheme val="minor"/>
      </rPr>
      <t>ss 3 kV</t>
    </r>
  </si>
  <si>
    <t>České Velenice</t>
  </si>
  <si>
    <t>St. hranice CZ/ÖBB - km 163,134 - st 15 kV jednofázová, km 163,134 - České Budějovice - st 25 kV jednofázová</t>
  </si>
  <si>
    <t>Rybník</t>
  </si>
  <si>
    <t>Lipno nad Vltavou</t>
  </si>
  <si>
    <t>(Summerau ÖBB)-Horní Dvořiště</t>
  </si>
  <si>
    <t>Summerau-Horní Dvořiště - km 61,097 - st 15 kV/16 2/3 Hz; Horní Dvořiště - km 61,097 - České Budějovice - st 25 kV/50 Hz</t>
  </si>
  <si>
    <t>Strakonice</t>
  </si>
  <si>
    <t>Nemanice I, výh. č. 4</t>
  </si>
  <si>
    <t>Plzeň hl. nádraží</t>
  </si>
  <si>
    <t>Nepomuk</t>
  </si>
  <si>
    <t>Blatná</t>
  </si>
  <si>
    <t>Zdice</t>
  </si>
  <si>
    <t>Protivín</t>
  </si>
  <si>
    <t>nezávislá, km 13,490 - Protivín st 25 kV/50 Hz</t>
  </si>
  <si>
    <t>Ražice</t>
  </si>
  <si>
    <t>Březnice</t>
  </si>
  <si>
    <t>B1 (18 t/5 t)</t>
  </si>
  <si>
    <t>B2 (18 t/6,4 t)</t>
  </si>
  <si>
    <t>C2 (20 t/6,4 t)</t>
  </si>
  <si>
    <t>C3 (20 t/7,2 t)</t>
  </si>
  <si>
    <t>D3 (22,5 t/7,2 t)</t>
  </si>
  <si>
    <t>D4 (22,5 t/8 t)</t>
  </si>
  <si>
    <t>C3 (20 t/7,2 t), B1 (18 t/5 t), D3 (22,5 t/7,2 t)</t>
  </si>
  <si>
    <t>B2 (18 t/6,4 t), C3 (20 t/7,2 t)</t>
  </si>
  <si>
    <t>D3 (22,5 t/7,2 t), D4 (22,5 t/8 t)</t>
  </si>
  <si>
    <t>Nejvyšší dovolené zatížení (přípustná hmotnost na nápravu/ přípustná hmostnost na běžný metr)</t>
  </si>
  <si>
    <t>Začátek dráhy</t>
  </si>
  <si>
    <t>Konec dráhy</t>
  </si>
  <si>
    <t>Vlak nákladní dopravy</t>
  </si>
  <si>
    <t>Vlak dálkové dopravy</t>
  </si>
  <si>
    <t>Vlak zastávkový</t>
  </si>
  <si>
    <t>Normativ délky [m]</t>
  </si>
  <si>
    <t>Zábrzdná dráha [m]</t>
  </si>
  <si>
    <t>Délka trati na území Jihočeského kraje [km]</t>
  </si>
  <si>
    <t>Rekuperace</t>
  </si>
  <si>
    <t>Od Strakonic do Plzně rekuperace zakázána</t>
  </si>
  <si>
    <t>Rekuperace povolena</t>
  </si>
  <si>
    <t>Na části trati rekuperace povolena</t>
  </si>
  <si>
    <t>Od Chotovin do Benešova je rekuperace zakázána, jinak povolena</t>
  </si>
  <si>
    <t>Od Veselí nad Lužnicí do Horní Cerekve je rekuperace povolena, jinak zakázána</t>
  </si>
  <si>
    <t>Příloha č.6 dokumentace nabídkového řízení - Podrobná specifikace úseků pojížděných drah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</si>
</sst>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/>
    </fill>
    <fill>
      <patternFill patternType="solid">
        <fgColor indexed="65"/>
        <bgColor indexed="64"/>
      </patternFill>
    </fill>
  </fills>
  <borders count="36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7" xfId="0" applyFont="1" applyBorder="1"/>
    <xf numFmtId="0" fontId="2" fillId="0" borderId="15" xfId="0" applyFont="1" applyBorder="1"/>
    <xf numFmtId="0" fontId="2" fillId="0" borderId="14" xfId="0" applyFont="1" applyBorder="1"/>
    <xf numFmtId="0" fontId="2" fillId="0" borderId="16" xfId="0" applyFont="1" applyBorder="1"/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/>
    <xf numFmtId="0" fontId="2" fillId="0" borderId="18" xfId="0" applyFont="1" applyBorder="1"/>
    <xf numFmtId="0" fontId="2" fillId="0" borderId="20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3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/>
    <xf numFmtId="0" fontId="2" fillId="0" borderId="30" xfId="0" applyFont="1" applyBorder="1"/>
    <xf numFmtId="0" fontId="0" fillId="0" borderId="10" xfId="0" applyFont="1" applyBorder="1"/>
    <xf numFmtId="0" fontId="2" fillId="0" borderId="18" xfId="0" applyFont="1" applyBorder="1" applyAlignment="1">
      <alignment horizontal="center" vertical="center" wrapText="1"/>
    </xf>
    <xf numFmtId="0" fontId="2" fillId="2" borderId="0" xfId="0" applyFont="1" applyFill="1"/>
    <xf numFmtId="0" fontId="0" fillId="0" borderId="35" xfId="0" applyFont="1" applyBorder="1"/>
    <xf numFmtId="0" fontId="2" fillId="3" borderId="21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1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/>
    <xf numFmtId="0" fontId="2" fillId="2" borderId="9" xfId="0" applyFont="1" applyFill="1" applyBorder="1"/>
    <xf numFmtId="0" fontId="2" fillId="2" borderId="12" xfId="0" applyFont="1" applyFill="1" applyBorder="1"/>
    <xf numFmtId="0" fontId="2" fillId="2" borderId="15" xfId="0" applyFont="1" applyFill="1" applyBorder="1"/>
    <xf numFmtId="0" fontId="2" fillId="2" borderId="19" xfId="0" applyFont="1" applyFill="1" applyBorder="1" applyAlignment="1">
      <alignment horizontal="center" vertical="center"/>
    </xf>
    <xf numFmtId="0" fontId="2" fillId="2" borderId="19" xfId="0" applyFont="1" applyFill="1" applyBorder="1"/>
    <xf numFmtId="0" fontId="2" fillId="2" borderId="30" xfId="0" applyFont="1" applyFill="1" applyBorder="1"/>
    <xf numFmtId="0" fontId="0" fillId="2" borderId="21" xfId="0" applyFont="1" applyFill="1" applyBorder="1"/>
    <xf numFmtId="0" fontId="2" fillId="2" borderId="2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9"/>
  <sheetViews>
    <sheetView tabSelected="1" zoomScale="70" zoomScaleNormal="70" workbookViewId="0">
      <pane xSplit="5" topLeftCell="V1" activePane="topRight" state="frozen"/>
      <selection pane="topRight" activeCell="X39" sqref="X38:X39"/>
    </sheetView>
  </sheetViews>
  <sheetFormatPr defaultColWidth="8.85546875" defaultRowHeight="15" x14ac:dyDescent="0.25"/>
  <cols>
    <col min="1" max="1" width="9.28515625" style="1" bestFit="1" customWidth="1"/>
    <col min="2" max="2" width="27.5703125" style="1" bestFit="1" customWidth="1"/>
    <col min="3" max="3" width="10" style="1" bestFit="1" customWidth="1"/>
    <col min="4" max="4" width="15.7109375" style="1" bestFit="1" customWidth="1"/>
    <col min="5" max="5" width="10" style="1" bestFit="1" customWidth="1"/>
    <col min="6" max="6" width="29.42578125" style="1" bestFit="1" customWidth="1"/>
    <col min="7" max="7" width="10" style="1" bestFit="1" customWidth="1"/>
    <col min="8" max="8" width="16.85546875" style="1" bestFit="1" customWidth="1"/>
    <col min="9" max="9" width="10" style="1" customWidth="1"/>
    <col min="10" max="10" width="13.7109375" style="1" bestFit="1" customWidth="1"/>
    <col min="11" max="11" width="22.5703125" style="1" customWidth="1"/>
    <col min="12" max="12" width="29.28515625" style="1" bestFit="1" customWidth="1"/>
    <col min="13" max="13" width="28.7109375" style="1" customWidth="1"/>
    <col min="14" max="14" width="20.140625" style="1" bestFit="1" customWidth="1"/>
    <col min="15" max="15" width="16.7109375" style="1" customWidth="1"/>
    <col min="16" max="16" width="23" style="1" bestFit="1" customWidth="1"/>
    <col min="17" max="17" width="20.5703125" style="1" bestFit="1" customWidth="1"/>
    <col min="18" max="18" width="25.5703125" style="1" customWidth="1"/>
    <col min="19" max="19" width="41.7109375" style="1" customWidth="1"/>
    <col min="20" max="22" width="16.7109375" style="1" customWidth="1"/>
    <col min="23" max="23" width="14" style="1" customWidth="1"/>
    <col min="24" max="24" width="70.140625" style="1" customWidth="1"/>
    <col min="25" max="16384" width="8.85546875" style="1"/>
  </cols>
  <sheetData>
    <row r="1" spans="1:24" x14ac:dyDescent="0.25">
      <c r="X1" s="38" t="s">
        <v>67</v>
      </c>
    </row>
    <row r="2" spans="1:24" ht="15.75" thickBot="1" x14ac:dyDescent="0.3"/>
    <row r="3" spans="1:24" ht="37.9" customHeight="1" thickTop="1" thickBot="1" x14ac:dyDescent="0.3">
      <c r="A3" s="51" t="s">
        <v>0</v>
      </c>
      <c r="B3" s="49" t="s">
        <v>1</v>
      </c>
      <c r="C3" s="50"/>
      <c r="D3" s="49" t="s">
        <v>2</v>
      </c>
      <c r="E3" s="50"/>
      <c r="F3" s="54" t="s">
        <v>53</v>
      </c>
      <c r="G3" s="55"/>
      <c r="H3" s="54" t="s">
        <v>54</v>
      </c>
      <c r="I3" s="55"/>
      <c r="J3" s="49" t="s">
        <v>10</v>
      </c>
      <c r="K3" s="56" t="s">
        <v>60</v>
      </c>
      <c r="L3" s="49" t="s">
        <v>13</v>
      </c>
      <c r="M3" s="50"/>
      <c r="N3" s="50"/>
      <c r="O3" s="49" t="s">
        <v>4</v>
      </c>
      <c r="P3" s="61" t="s">
        <v>5</v>
      </c>
      <c r="Q3" s="61" t="s">
        <v>15</v>
      </c>
      <c r="R3" s="61" t="s">
        <v>16</v>
      </c>
      <c r="S3" s="60" t="s">
        <v>52</v>
      </c>
      <c r="T3" s="63" t="s">
        <v>58</v>
      </c>
      <c r="U3" s="64"/>
      <c r="V3" s="65"/>
      <c r="W3" s="58" t="s">
        <v>59</v>
      </c>
      <c r="X3" s="58" t="s">
        <v>61</v>
      </c>
    </row>
    <row r="4" spans="1:24" ht="30.75" thickBot="1" x14ac:dyDescent="0.3">
      <c r="A4" s="52"/>
      <c r="B4" s="24" t="s">
        <v>6</v>
      </c>
      <c r="C4" s="24" t="s">
        <v>7</v>
      </c>
      <c r="D4" s="24" t="s">
        <v>6</v>
      </c>
      <c r="E4" s="24" t="s">
        <v>7</v>
      </c>
      <c r="F4" s="24" t="s">
        <v>6</v>
      </c>
      <c r="G4" s="24" t="s">
        <v>7</v>
      </c>
      <c r="H4" s="24" t="s">
        <v>6</v>
      </c>
      <c r="I4" s="24" t="s">
        <v>7</v>
      </c>
      <c r="J4" s="53"/>
      <c r="K4" s="57"/>
      <c r="L4" s="27" t="s">
        <v>12</v>
      </c>
      <c r="M4" s="27" t="s">
        <v>3</v>
      </c>
      <c r="N4" s="27" t="s">
        <v>11</v>
      </c>
      <c r="O4" s="53"/>
      <c r="P4" s="62"/>
      <c r="Q4" s="62"/>
      <c r="R4" s="62"/>
      <c r="S4" s="57"/>
      <c r="T4" s="28" t="s">
        <v>55</v>
      </c>
      <c r="U4" s="28" t="s">
        <v>56</v>
      </c>
      <c r="V4" s="28" t="s">
        <v>57</v>
      </c>
      <c r="W4" s="59"/>
      <c r="X4" s="59"/>
    </row>
    <row r="5" spans="1:24" x14ac:dyDescent="0.25">
      <c r="A5" s="2">
        <v>190</v>
      </c>
      <c r="B5" s="22" t="s">
        <v>34</v>
      </c>
      <c r="C5" s="23">
        <v>216.81</v>
      </c>
      <c r="D5" s="22" t="s">
        <v>35</v>
      </c>
      <c r="E5" s="12">
        <v>349.09399999999999</v>
      </c>
      <c r="F5" s="22" t="s">
        <v>24</v>
      </c>
      <c r="G5" s="14">
        <v>213.09100000000001</v>
      </c>
      <c r="H5" s="22" t="s">
        <v>35</v>
      </c>
      <c r="I5" s="5">
        <v>349.42899999999997</v>
      </c>
      <c r="J5" s="16">
        <f>ROUND(I5-G5,1)</f>
        <v>136.30000000000001</v>
      </c>
      <c r="K5" s="32">
        <v>75.7</v>
      </c>
      <c r="L5" s="16">
        <v>11</v>
      </c>
      <c r="M5" s="16">
        <v>12</v>
      </c>
      <c r="N5" s="16">
        <f>AVERAGE(L5:M5)</f>
        <v>11.5</v>
      </c>
      <c r="O5" s="20" t="s">
        <v>23</v>
      </c>
      <c r="P5" s="16">
        <v>39</v>
      </c>
      <c r="Q5" s="16">
        <f t="shared" ref="Q5:Q17" si="0">ROUND(J5/P5,1)</f>
        <v>3.5</v>
      </c>
      <c r="R5" s="16">
        <v>120</v>
      </c>
      <c r="S5" s="20" t="s">
        <v>47</v>
      </c>
      <c r="T5" s="29">
        <v>549</v>
      </c>
      <c r="U5" s="29">
        <v>220</v>
      </c>
      <c r="V5" s="29">
        <v>130</v>
      </c>
      <c r="W5" s="29">
        <v>1000</v>
      </c>
      <c r="X5" s="34" t="s">
        <v>62</v>
      </c>
    </row>
    <row r="6" spans="1:24" x14ac:dyDescent="0.25">
      <c r="A6" s="3">
        <v>191</v>
      </c>
      <c r="B6" s="6" t="s">
        <v>36</v>
      </c>
      <c r="C6" s="7">
        <v>24.698</v>
      </c>
      <c r="D6" s="6" t="s">
        <v>37</v>
      </c>
      <c r="E6" s="10">
        <v>0</v>
      </c>
      <c r="F6" s="6" t="s">
        <v>36</v>
      </c>
      <c r="G6" s="13">
        <v>24</v>
      </c>
      <c r="H6" s="6" t="s">
        <v>37</v>
      </c>
      <c r="I6" s="7">
        <v>0.54200000000000004</v>
      </c>
      <c r="J6" s="17">
        <f>ROUND(G6-I6,1)</f>
        <v>23.5</v>
      </c>
      <c r="K6" s="17">
        <v>17.600000000000001</v>
      </c>
      <c r="L6" s="17">
        <v>24.5</v>
      </c>
      <c r="M6" s="17">
        <v>24.5</v>
      </c>
      <c r="N6" s="17">
        <f>AVERAGE(L6:M6)</f>
        <v>24.5</v>
      </c>
      <c r="O6" s="19" t="s">
        <v>14</v>
      </c>
      <c r="P6" s="17">
        <v>10</v>
      </c>
      <c r="Q6" s="17">
        <f t="shared" si="0"/>
        <v>2.4</v>
      </c>
      <c r="R6" s="17">
        <v>50</v>
      </c>
      <c r="S6" s="19" t="s">
        <v>44</v>
      </c>
      <c r="T6" s="30">
        <v>124</v>
      </c>
      <c r="U6" s="30">
        <v>60</v>
      </c>
      <c r="V6" s="30">
        <v>60</v>
      </c>
      <c r="W6" s="30">
        <v>400</v>
      </c>
      <c r="X6" s="35"/>
    </row>
    <row r="7" spans="1:24" x14ac:dyDescent="0.25">
      <c r="A7" s="3">
        <v>195</v>
      </c>
      <c r="B7" s="6" t="s">
        <v>29</v>
      </c>
      <c r="C7" s="7">
        <v>0.48</v>
      </c>
      <c r="D7" s="6" t="s">
        <v>30</v>
      </c>
      <c r="E7" s="10">
        <v>22.184999999999999</v>
      </c>
      <c r="F7" s="6" t="s">
        <v>29</v>
      </c>
      <c r="G7" s="13">
        <v>0</v>
      </c>
      <c r="H7" s="6" t="s">
        <v>30</v>
      </c>
      <c r="I7" s="7">
        <v>22.050999999999998</v>
      </c>
      <c r="J7" s="17">
        <v>22.1</v>
      </c>
      <c r="K7" s="17">
        <v>22.1</v>
      </c>
      <c r="L7" s="17">
        <v>24</v>
      </c>
      <c r="M7" s="17">
        <v>31</v>
      </c>
      <c r="N7" s="17">
        <f>AVERAGE(L7:M7)</f>
        <v>27.5</v>
      </c>
      <c r="O7" s="19" t="s">
        <v>23</v>
      </c>
      <c r="P7" s="17">
        <v>9</v>
      </c>
      <c r="Q7" s="17">
        <f t="shared" si="0"/>
        <v>2.5</v>
      </c>
      <c r="R7" s="17">
        <v>60</v>
      </c>
      <c r="S7" s="19" t="s">
        <v>45</v>
      </c>
      <c r="T7" s="30">
        <v>75</v>
      </c>
      <c r="U7" s="30">
        <v>50</v>
      </c>
      <c r="V7" s="30">
        <v>50</v>
      </c>
      <c r="W7" s="30">
        <v>400</v>
      </c>
      <c r="X7" s="36" t="s">
        <v>63</v>
      </c>
    </row>
    <row r="8" spans="1:24" x14ac:dyDescent="0.25">
      <c r="A8" s="3">
        <v>196</v>
      </c>
      <c r="B8" s="6" t="s">
        <v>31</v>
      </c>
      <c r="C8" s="7">
        <v>61.097000000000001</v>
      </c>
      <c r="D8" s="6" t="s">
        <v>24</v>
      </c>
      <c r="E8" s="10">
        <v>119.75</v>
      </c>
      <c r="F8" s="6" t="s">
        <v>31</v>
      </c>
      <c r="G8" s="13">
        <v>61.097000000000001</v>
      </c>
      <c r="H8" s="6" t="s">
        <v>24</v>
      </c>
      <c r="I8" s="7">
        <v>213.63800000000001</v>
      </c>
      <c r="J8" s="17">
        <v>58.7</v>
      </c>
      <c r="K8" s="17">
        <v>58.7</v>
      </c>
      <c r="L8" s="17">
        <v>11</v>
      </c>
      <c r="M8" s="17">
        <v>10</v>
      </c>
      <c r="N8" s="17">
        <f>AVERAGE(L8:M8)</f>
        <v>10.5</v>
      </c>
      <c r="O8" s="19" t="s">
        <v>32</v>
      </c>
      <c r="P8" s="17">
        <v>17</v>
      </c>
      <c r="Q8" s="17">
        <f t="shared" si="0"/>
        <v>3.5</v>
      </c>
      <c r="R8" s="17">
        <v>100</v>
      </c>
      <c r="S8" s="19" t="s">
        <v>47</v>
      </c>
      <c r="T8" s="30">
        <v>530</v>
      </c>
      <c r="U8" s="30">
        <v>110</v>
      </c>
      <c r="V8" s="30">
        <v>110</v>
      </c>
      <c r="W8" s="30">
        <v>700</v>
      </c>
      <c r="X8" s="36" t="s">
        <v>63</v>
      </c>
    </row>
    <row r="9" spans="1:24" x14ac:dyDescent="0.25">
      <c r="A9" s="3">
        <v>199</v>
      </c>
      <c r="B9" s="6" t="s">
        <v>27</v>
      </c>
      <c r="C9" s="7">
        <v>163.1</v>
      </c>
      <c r="D9" s="6" t="s">
        <v>24</v>
      </c>
      <c r="E9" s="10">
        <v>213.38800000000001</v>
      </c>
      <c r="F9" s="6" t="s">
        <v>27</v>
      </c>
      <c r="G9" s="13">
        <v>163.785</v>
      </c>
      <c r="H9" s="6" t="s">
        <v>24</v>
      </c>
      <c r="I9" s="7">
        <v>213.63800000000001</v>
      </c>
      <c r="J9" s="17">
        <v>50.5</v>
      </c>
      <c r="K9" s="17">
        <v>50.5</v>
      </c>
      <c r="L9" s="17">
        <v>11</v>
      </c>
      <c r="M9" s="17">
        <v>11</v>
      </c>
      <c r="N9" s="17">
        <f t="shared" ref="N9:N17" si="1">AVERAGE(L9:M9)</f>
        <v>11</v>
      </c>
      <c r="O9" s="19" t="s">
        <v>28</v>
      </c>
      <c r="P9" s="17">
        <v>12</v>
      </c>
      <c r="Q9" s="17">
        <f t="shared" si="0"/>
        <v>4.2</v>
      </c>
      <c r="R9" s="17">
        <v>100</v>
      </c>
      <c r="S9" s="19" t="s">
        <v>47</v>
      </c>
      <c r="T9" s="30">
        <v>446</v>
      </c>
      <c r="U9" s="30"/>
      <c r="V9" s="30">
        <v>90</v>
      </c>
      <c r="W9" s="30">
        <v>700</v>
      </c>
      <c r="X9" s="36" t="s">
        <v>63</v>
      </c>
    </row>
    <row r="10" spans="1:24" x14ac:dyDescent="0.25">
      <c r="A10" s="3">
        <v>200</v>
      </c>
      <c r="B10" s="6" t="s">
        <v>38</v>
      </c>
      <c r="C10" s="7">
        <v>101.911</v>
      </c>
      <c r="D10" s="6" t="s">
        <v>39</v>
      </c>
      <c r="E10" s="10">
        <v>0</v>
      </c>
      <c r="F10" s="6" t="s">
        <v>38</v>
      </c>
      <c r="G10" s="13">
        <v>47.280999999999999</v>
      </c>
      <c r="H10" s="6" t="s">
        <v>39</v>
      </c>
      <c r="I10" s="7">
        <v>249.58199999999999</v>
      </c>
      <c r="J10" s="17">
        <f>ROUND(C10-E10,1)</f>
        <v>101.9</v>
      </c>
      <c r="K10" s="17">
        <v>51.1</v>
      </c>
      <c r="L10" s="17">
        <v>13</v>
      </c>
      <c r="M10" s="17">
        <v>13</v>
      </c>
      <c r="N10" s="17">
        <f t="shared" si="1"/>
        <v>13</v>
      </c>
      <c r="O10" s="19" t="s">
        <v>40</v>
      </c>
      <c r="P10" s="17">
        <v>26</v>
      </c>
      <c r="Q10" s="17">
        <f t="shared" si="0"/>
        <v>3.9</v>
      </c>
      <c r="R10" s="17">
        <v>75</v>
      </c>
      <c r="S10" s="19" t="s">
        <v>46</v>
      </c>
      <c r="T10" s="30">
        <v>452</v>
      </c>
      <c r="U10" s="30">
        <v>100</v>
      </c>
      <c r="V10" s="30">
        <v>100</v>
      </c>
      <c r="W10" s="30">
        <v>700</v>
      </c>
      <c r="X10" s="36" t="s">
        <v>64</v>
      </c>
    </row>
    <row r="11" spans="1:24" s="33" customFormat="1" x14ac:dyDescent="0.25">
      <c r="A11" s="39">
        <v>201</v>
      </c>
      <c r="B11" s="40" t="s">
        <v>9</v>
      </c>
      <c r="C11" s="41">
        <v>81.760999999999996</v>
      </c>
      <c r="D11" s="40" t="s">
        <v>41</v>
      </c>
      <c r="E11" s="42">
        <v>12.532</v>
      </c>
      <c r="F11" s="40" t="s">
        <v>9</v>
      </c>
      <c r="G11" s="43">
        <v>81.760999999999996</v>
      </c>
      <c r="H11" s="40" t="s">
        <v>41</v>
      </c>
      <c r="I11" s="41">
        <v>12.532</v>
      </c>
      <c r="J11" s="44">
        <v>67.400000000000006</v>
      </c>
      <c r="K11" s="44">
        <v>67.400000000000006</v>
      </c>
      <c r="L11" s="44">
        <v>14</v>
      </c>
      <c r="M11" s="44">
        <v>14</v>
      </c>
      <c r="N11" s="44">
        <f t="shared" si="1"/>
        <v>14</v>
      </c>
      <c r="O11" s="45" t="s">
        <v>17</v>
      </c>
      <c r="P11" s="44">
        <v>21</v>
      </c>
      <c r="Q11" s="44">
        <f t="shared" si="0"/>
        <v>3.2</v>
      </c>
      <c r="R11" s="44">
        <v>80</v>
      </c>
      <c r="S11" s="45" t="s">
        <v>49</v>
      </c>
      <c r="T11" s="46">
        <v>559</v>
      </c>
      <c r="U11" s="46">
        <v>70</v>
      </c>
      <c r="V11" s="46">
        <v>63</v>
      </c>
      <c r="W11" s="46">
        <v>700</v>
      </c>
      <c r="X11" s="47" t="s">
        <v>64</v>
      </c>
    </row>
    <row r="12" spans="1:24" x14ac:dyDescent="0.25">
      <c r="A12" s="3">
        <v>202</v>
      </c>
      <c r="B12" s="6" t="s">
        <v>9</v>
      </c>
      <c r="C12" s="7">
        <v>0.57699999999999996</v>
      </c>
      <c r="D12" s="6" t="s">
        <v>18</v>
      </c>
      <c r="E12" s="10">
        <v>24.303000000000001</v>
      </c>
      <c r="F12" s="6" t="s">
        <v>9</v>
      </c>
      <c r="G12" s="13">
        <v>0</v>
      </c>
      <c r="H12" s="6" t="s">
        <v>18</v>
      </c>
      <c r="I12" s="7">
        <v>24.303000000000001</v>
      </c>
      <c r="J12" s="17">
        <v>24.1</v>
      </c>
      <c r="K12" s="17">
        <v>24.1</v>
      </c>
      <c r="L12" s="17">
        <v>31</v>
      </c>
      <c r="M12" s="17">
        <v>33</v>
      </c>
      <c r="N12" s="17">
        <f t="shared" si="1"/>
        <v>32</v>
      </c>
      <c r="O12" s="19" t="s">
        <v>19</v>
      </c>
      <c r="P12" s="17">
        <v>13</v>
      </c>
      <c r="Q12" s="17">
        <f t="shared" si="0"/>
        <v>1.9</v>
      </c>
      <c r="R12" s="17">
        <v>60</v>
      </c>
      <c r="S12" s="19" t="s">
        <v>43</v>
      </c>
      <c r="T12" s="30">
        <v>100</v>
      </c>
      <c r="U12" s="30">
        <v>80</v>
      </c>
      <c r="V12" s="30">
        <v>80</v>
      </c>
      <c r="W12" s="30">
        <v>400</v>
      </c>
      <c r="X12" s="37" t="s">
        <v>20</v>
      </c>
    </row>
    <row r="13" spans="1:24" x14ac:dyDescent="0.25">
      <c r="A13" s="3">
        <v>203</v>
      </c>
      <c r="B13" s="6" t="s">
        <v>42</v>
      </c>
      <c r="C13" s="7">
        <v>54.402999999999999</v>
      </c>
      <c r="D13" s="6" t="s">
        <v>33</v>
      </c>
      <c r="E13" s="10">
        <v>272.55700000000002</v>
      </c>
      <c r="F13" s="6" t="s">
        <v>42</v>
      </c>
      <c r="G13" s="13">
        <v>0.47199999999999998</v>
      </c>
      <c r="H13" s="6" t="s">
        <v>33</v>
      </c>
      <c r="I13" s="7">
        <v>48.765999999999998</v>
      </c>
      <c r="J13" s="17">
        <f>ROUND(I13-G13,1)</f>
        <v>48.3</v>
      </c>
      <c r="K13" s="17">
        <v>39</v>
      </c>
      <c r="L13" s="17">
        <v>21.1</v>
      </c>
      <c r="M13" s="17">
        <v>21.1</v>
      </c>
      <c r="N13" s="17">
        <f t="shared" si="1"/>
        <v>21.1</v>
      </c>
      <c r="O13" s="19" t="s">
        <v>14</v>
      </c>
      <c r="P13" s="17">
        <v>17</v>
      </c>
      <c r="Q13" s="17">
        <f t="shared" si="0"/>
        <v>2.8</v>
      </c>
      <c r="R13" s="17">
        <v>50</v>
      </c>
      <c r="S13" s="19" t="s">
        <v>50</v>
      </c>
      <c r="T13" s="30">
        <v>110</v>
      </c>
      <c r="U13" s="30">
        <v>38</v>
      </c>
      <c r="V13" s="30">
        <v>60</v>
      </c>
      <c r="W13" s="30">
        <v>400</v>
      </c>
      <c r="X13" s="35"/>
    </row>
    <row r="14" spans="1:24" x14ac:dyDescent="0.25">
      <c r="A14" s="4">
        <v>220</v>
      </c>
      <c r="B14" s="8" t="s">
        <v>24</v>
      </c>
      <c r="C14" s="9">
        <v>213.38800000000001</v>
      </c>
      <c r="D14" s="8" t="s">
        <v>25</v>
      </c>
      <c r="E14" s="11">
        <v>134.554</v>
      </c>
      <c r="F14" s="8" t="s">
        <v>24</v>
      </c>
      <c r="G14" s="15">
        <v>0</v>
      </c>
      <c r="H14" s="8" t="s">
        <v>25</v>
      </c>
      <c r="I14" s="7">
        <v>133.81200000000001</v>
      </c>
      <c r="J14" s="18">
        <f>ROUND(I14-G14,1)</f>
        <v>133.80000000000001</v>
      </c>
      <c r="K14" s="18">
        <v>79.599999999999994</v>
      </c>
      <c r="L14" s="18">
        <v>12</v>
      </c>
      <c r="M14" s="18">
        <v>12</v>
      </c>
      <c r="N14" s="18">
        <f t="shared" si="1"/>
        <v>12</v>
      </c>
      <c r="O14" s="21" t="s">
        <v>26</v>
      </c>
      <c r="P14" s="18">
        <v>32</v>
      </c>
      <c r="Q14" s="18">
        <f t="shared" si="0"/>
        <v>4.2</v>
      </c>
      <c r="R14" s="18">
        <v>160</v>
      </c>
      <c r="S14" s="21" t="s">
        <v>51</v>
      </c>
      <c r="T14" s="26">
        <v>536</v>
      </c>
      <c r="U14" s="26">
        <v>300</v>
      </c>
      <c r="V14" s="26">
        <v>90</v>
      </c>
      <c r="W14" s="26">
        <v>1000</v>
      </c>
      <c r="X14" s="36" t="s">
        <v>65</v>
      </c>
    </row>
    <row r="15" spans="1:24" x14ac:dyDescent="0.25">
      <c r="A15" s="4">
        <v>224</v>
      </c>
      <c r="B15" s="8" t="s">
        <v>8</v>
      </c>
      <c r="C15" s="9">
        <v>0.45100000000000001</v>
      </c>
      <c r="D15" s="8" t="s">
        <v>9</v>
      </c>
      <c r="E15" s="11">
        <v>69.093000000000004</v>
      </c>
      <c r="F15" s="8" t="s">
        <v>8</v>
      </c>
      <c r="G15" s="15">
        <v>0</v>
      </c>
      <c r="H15" s="31" t="s">
        <v>9</v>
      </c>
      <c r="I15" s="7">
        <v>68.873000000000005</v>
      </c>
      <c r="J15" s="18">
        <f>ROUND(I15-G15,1)</f>
        <v>68.900000000000006</v>
      </c>
      <c r="K15" s="18">
        <v>20</v>
      </c>
      <c r="L15" s="18">
        <v>23</v>
      </c>
      <c r="M15" s="18">
        <v>21</v>
      </c>
      <c r="N15" s="18">
        <f t="shared" si="1"/>
        <v>22</v>
      </c>
      <c r="O15" s="21" t="s">
        <v>14</v>
      </c>
      <c r="P15" s="18">
        <v>19</v>
      </c>
      <c r="Q15" s="18">
        <f t="shared" si="0"/>
        <v>3.6</v>
      </c>
      <c r="R15" s="18">
        <v>70</v>
      </c>
      <c r="S15" s="21" t="s">
        <v>46</v>
      </c>
      <c r="T15" s="26">
        <v>297</v>
      </c>
      <c r="U15" s="26">
        <v>60</v>
      </c>
      <c r="V15" s="26">
        <v>65</v>
      </c>
      <c r="W15" s="26">
        <v>700</v>
      </c>
      <c r="X15" s="35"/>
    </row>
    <row r="16" spans="1:24" x14ac:dyDescent="0.25">
      <c r="A16" s="25">
        <v>225</v>
      </c>
      <c r="B16" s="26" t="s">
        <v>21</v>
      </c>
      <c r="C16" s="9">
        <v>55.231999999999999</v>
      </c>
      <c r="D16" s="26" t="s">
        <v>22</v>
      </c>
      <c r="E16" s="11">
        <v>224.108</v>
      </c>
      <c r="F16" s="26" t="s">
        <v>21</v>
      </c>
      <c r="G16" s="7">
        <v>54.841000000000001</v>
      </c>
      <c r="H16" s="26" t="s">
        <v>22</v>
      </c>
      <c r="I16" s="7">
        <v>224.30799999999999</v>
      </c>
      <c r="J16" s="48">
        <v>120</v>
      </c>
      <c r="K16" s="18">
        <v>46.5</v>
      </c>
      <c r="L16" s="18">
        <v>14</v>
      </c>
      <c r="M16" s="18">
        <v>14</v>
      </c>
      <c r="N16" s="18">
        <f t="shared" si="1"/>
        <v>14</v>
      </c>
      <c r="O16" s="21" t="s">
        <v>23</v>
      </c>
      <c r="P16" s="18">
        <v>33</v>
      </c>
      <c r="Q16" s="18">
        <f t="shared" si="0"/>
        <v>3.6</v>
      </c>
      <c r="R16" s="18">
        <v>120</v>
      </c>
      <c r="S16" s="21" t="s">
        <v>48</v>
      </c>
      <c r="T16" s="26">
        <v>527</v>
      </c>
      <c r="U16" s="26">
        <v>145</v>
      </c>
      <c r="V16" s="26">
        <v>92</v>
      </c>
      <c r="W16" s="26">
        <v>1000</v>
      </c>
      <c r="X16" s="36" t="s">
        <v>66</v>
      </c>
    </row>
    <row r="17" spans="1:24" x14ac:dyDescent="0.25">
      <c r="A17" s="25">
        <v>226</v>
      </c>
      <c r="B17" s="8" t="s">
        <v>27</v>
      </c>
      <c r="C17" s="9">
        <v>0.33100000000000002</v>
      </c>
      <c r="D17" s="8" t="s">
        <v>21</v>
      </c>
      <c r="E17" s="11">
        <v>55.231999999999999</v>
      </c>
      <c r="F17" s="8" t="s">
        <v>27</v>
      </c>
      <c r="G17" s="15">
        <v>163.49299999999999</v>
      </c>
      <c r="H17" s="8" t="s">
        <v>21</v>
      </c>
      <c r="I17" s="7">
        <v>54.776000000000003</v>
      </c>
      <c r="J17" s="18">
        <f>ROUND(E17-C17,1)</f>
        <v>54.9</v>
      </c>
      <c r="K17" s="18">
        <v>55.9</v>
      </c>
      <c r="L17" s="18">
        <v>6</v>
      </c>
      <c r="M17" s="18">
        <v>3</v>
      </c>
      <c r="N17" s="18">
        <f t="shared" si="1"/>
        <v>4.5</v>
      </c>
      <c r="O17" s="21" t="s">
        <v>14</v>
      </c>
      <c r="P17" s="18">
        <v>15</v>
      </c>
      <c r="Q17" s="18">
        <f t="shared" si="0"/>
        <v>3.7</v>
      </c>
      <c r="R17" s="18">
        <v>100</v>
      </c>
      <c r="S17" s="21" t="s">
        <v>47</v>
      </c>
      <c r="T17" s="26">
        <v>590</v>
      </c>
      <c r="U17" s="26">
        <v>90</v>
      </c>
      <c r="V17" s="26">
        <v>90</v>
      </c>
      <c r="W17" s="26">
        <v>700</v>
      </c>
      <c r="X17" s="35"/>
    </row>
    <row r="19" spans="1:24" ht="14.45" x14ac:dyDescent="0.3"/>
    <row r="20" spans="1:24" ht="14.45" x14ac:dyDescent="0.3"/>
    <row r="21" spans="1:24" ht="14.45" x14ac:dyDescent="0.3"/>
    <row r="22" spans="1:24" ht="14.45" x14ac:dyDescent="0.3"/>
    <row r="23" spans="1:24" ht="14.45" x14ac:dyDescent="0.3"/>
    <row r="24" spans="1:24" ht="14.45" x14ac:dyDescent="0.3"/>
    <row r="25" spans="1:24" ht="14.45" x14ac:dyDescent="0.3"/>
    <row r="26" spans="1:24" ht="14.45" x14ac:dyDescent="0.3"/>
    <row r="27" spans="1:24" ht="14.45" x14ac:dyDescent="0.3"/>
    <row r="28" spans="1:24" ht="14.45" x14ac:dyDescent="0.3"/>
    <row r="29" spans="1:24" ht="14.45" x14ac:dyDescent="0.3"/>
  </sheetData>
  <autoFilter ref="A4:X4">
    <sortState ref="A6:X18">
      <sortCondition ref="A2"/>
    </sortState>
  </autoFilter>
  <mergeCells count="16">
    <mergeCell ref="W3:W4"/>
    <mergeCell ref="S3:S4"/>
    <mergeCell ref="X3:X4"/>
    <mergeCell ref="O3:O4"/>
    <mergeCell ref="R3:R4"/>
    <mergeCell ref="Q3:Q4"/>
    <mergeCell ref="P3:P4"/>
    <mergeCell ref="T3:V3"/>
    <mergeCell ref="B3:C3"/>
    <mergeCell ref="D3:E3"/>
    <mergeCell ref="L3:N3"/>
    <mergeCell ref="A3:A4"/>
    <mergeCell ref="J3:J4"/>
    <mergeCell ref="F3:G3"/>
    <mergeCell ref="H3:I3"/>
    <mergeCell ref="K3:K4"/>
  </mergeCells>
  <dataValidations count="1">
    <dataValidation type="list" allowBlank="1" sqref="S5:X17">
      <formula1>Nejvyššídovolenézatížení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Nejvyššídovolenézatížení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Hluska</dc:creator>
  <cp:lastModifiedBy>Pavel Koukal</cp:lastModifiedBy>
  <dcterms:created xsi:type="dcterms:W3CDTF">2017-09-08T08:00:50Z</dcterms:created>
  <dcterms:modified xsi:type="dcterms:W3CDTF">2018-04-09T16:28:56Z</dcterms:modified>
</cp:coreProperties>
</file>